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20" activeTab="1"/>
  </bookViews>
  <sheets>
    <sheet name="Bang CD KT" sheetId="1" r:id="rId1"/>
    <sheet name="KQKD " sheetId="2" r:id="rId2"/>
  </sheets>
  <definedNames>
    <definedName name="_xlnm.Print_Titles" localSheetId="0">'Bang CD KT'!$7:$7</definedName>
  </definedNames>
  <calcPr fullCalcOnLoad="1"/>
</workbook>
</file>

<file path=xl/sharedStrings.xml><?xml version="1.0" encoding="utf-8"?>
<sst xmlns="http://schemas.openxmlformats.org/spreadsheetml/2006/main" count="90" uniqueCount="86">
  <si>
    <t>C«ng ty cæ phÇn S«ng §µ-Th¨ng Long</t>
  </si>
  <si>
    <t>(§¬n vÞ tÝnh: §ång)</t>
  </si>
  <si>
    <t>I</t>
  </si>
  <si>
    <t>II</t>
  </si>
  <si>
    <t>Tæng céng tµi s¶n</t>
  </si>
  <si>
    <t>Tæng céng Nguån vèn</t>
  </si>
  <si>
    <t>ChØ tiªu</t>
  </si>
  <si>
    <t>Quý III n¨m 2008</t>
  </si>
  <si>
    <t>Sè d­ cuèi kú</t>
  </si>
  <si>
    <t>STT</t>
  </si>
  <si>
    <t>IV</t>
  </si>
  <si>
    <t>V</t>
  </si>
  <si>
    <t>TiÒn vµ c¸c kho¶n t­¬ng ®­¬ng tiÒn</t>
  </si>
  <si>
    <t>C¸c kho¶n ®Çu t­ tµi chÝnh ng¾n h¹n</t>
  </si>
  <si>
    <t>C¸c kho¶n ph¶i thu</t>
  </si>
  <si>
    <t>Hµng tån kho</t>
  </si>
  <si>
    <t>Tµi s¶n ng¾n h¹n kh¸c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</si>
  <si>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</si>
  <si>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</si>
  <si>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</si>
  <si>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</si>
  <si>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</si>
  <si>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</si>
  <si>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</si>
  <si>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</si>
  <si>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</si>
  <si>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</si>
  <si>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Sè d­ ®Çu kú</t>
  </si>
  <si>
    <t>Nî Ph¶i tr¶</t>
  </si>
  <si>
    <t>Nî ng¾n h¹n</t>
  </si>
  <si>
    <t>Nî dµi h¹n</t>
  </si>
  <si>
    <t>Vèn chñ së h÷u</t>
  </si>
  <si>
    <t>Nguån kinh phÝ vµ quü kh¸c</t>
  </si>
  <si>
    <t xml:space="preserve"> - Nguån kinh phÝ</t>
  </si>
  <si>
    <t xml:space="preserve"> - Quü khen th­ëng phóc lîi</t>
  </si>
  <si>
    <t xml:space="preserve"> - Nguån kinh phÝ ®· h×nh thµnh TSC§</t>
  </si>
  <si>
    <t>Tæng c«ng ty S«ng §µ</t>
  </si>
  <si>
    <t>Kú b¸o c¸o</t>
  </si>
  <si>
    <t>Tµi s¶n ng¾n h¹n</t>
  </si>
  <si>
    <t>Tæng Gi¸m ®èc</t>
  </si>
  <si>
    <t>MÉu CBTT-03</t>
  </si>
  <si>
    <t>B¸o c¸o tµi chÝnh tãm t¾t</t>
  </si>
  <si>
    <t>I.A. B¶ng c©n ®èi kÕ to¸n</t>
  </si>
  <si>
    <t>II.A. KÕt qu¶ ho¹t ®éng kinh doanh</t>
  </si>
  <si>
    <t>Doanh thu b¸n hµng vµ cung cÊp dÞch vô</t>
  </si>
  <si>
    <t>C¸c kho¶n gi¶m trõ</t>
  </si>
  <si>
    <t xml:space="preserve">Doanh thu thuÇn b¸n hµng vµ cung cÊp dÞch vô </t>
  </si>
  <si>
    <t>Gi¸ vèn hµng b¸n</t>
  </si>
  <si>
    <t xml:space="preserve">Lîi nhuËn gép b¸n hµng vµ cung cÊp dÞch vô 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</si>
  <si>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</si>
  <si>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</si>
  <si>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</si>
  <si>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</si>
  <si>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</si>
  <si>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</si>
  <si>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</si>
  <si>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 xml:space="preserve">Lîi nhuËn kh¸c </t>
  </si>
  <si>
    <t xml:space="preserve">Tæng lîi nhuËn tr­íc thuÕ </t>
  </si>
  <si>
    <t>Chi phÝ thuÕ TNDN hiÖn hµnh</t>
  </si>
  <si>
    <t xml:space="preserve">Lîi nhuËn sau thuÕ </t>
  </si>
  <si>
    <t>L·i c¬ b¶n trªn cæ phiÕu</t>
  </si>
  <si>
    <t>Cæ tøc trªn mçi cæ phiÕu</t>
  </si>
  <si>
    <t>III</t>
  </si>
  <si>
    <t>- Vèn ®Çu t­ cña chñ së h÷u</t>
  </si>
  <si>
    <t>- ThÆng d­ vèn cæ phÇn</t>
  </si>
  <si>
    <t>- Vèn kh¸c cña chñ së h÷u</t>
  </si>
  <si>
    <t>- Cæ phiÕu quü</t>
  </si>
  <si>
    <t>- Chªnh lÖch ®¸nh gi¸ l¹i tµi s¶n</t>
  </si>
  <si>
    <t>- Chªnh lÖch tû gi¸ hèi ®o¸i</t>
  </si>
  <si>
    <t>- C¸c quü</t>
  </si>
  <si>
    <t>- Lîi nhuËn sau thuÕ ch­a ph©n phèi</t>
  </si>
  <si>
    <t>- Nguån vèn ®Çu t­ x©y dùng c¬ b¶n</t>
  </si>
  <si>
    <t>VI</t>
  </si>
  <si>
    <t>Stt</t>
  </si>
  <si>
    <t>Néi dung</t>
  </si>
  <si>
    <t>NguyÔn TrÝ Dòng</t>
  </si>
  <si>
    <t xml:space="preserve">Luü kÕ </t>
  </si>
  <si>
    <t xml:space="preserve">    Tæng Gi¸m ®èc</t>
  </si>
  <si>
    <t xml:space="preserve">     NguyÔn TrÝ Dòng</t>
  </si>
  <si>
    <t xml:space="preserve">          Lª ThÞ Thu H»ng            NguyÔn §×nh ThuËn</t>
  </si>
  <si>
    <t xml:space="preserve">   Lª ThÞ Thu H»ng               NguyÔn §×nh ThuËn</t>
  </si>
  <si>
    <t>(Quý III - 2008)</t>
  </si>
  <si>
    <t xml:space="preserve">                 lËp biÓu                          KÕ to¸n tr­ëng</t>
  </si>
  <si>
    <t xml:space="preserve">     LËp biÓu                        KÕ to¸n tr­ëng</t>
  </si>
  <si>
    <t xml:space="preserve">   Hµ Néi, ngµy   20   th¸ng   10  n¨m 2008</t>
  </si>
  <si>
    <t>Hµ Néi, ngµy 20  th¸ng  10 n¨m 2008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</si>
</sst>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_(* #,##0_);_(* \(#,##0\);_(* &quot;-&quot;??_);_(@_)"/>
    <numFmt numFmtId="174" formatCode="0.0000E+00"/>
    <numFmt numFmtId="175" formatCode="0.000E+00"/>
    <numFmt numFmtId="176" formatCode="0.0E+00"/>
    <numFmt numFmtId="177" formatCode="[$-409]dddd\,\ mmmm\ dd\,\ yyyy"/>
    <numFmt numFmtId="178" formatCode="#,##0.000_);\(#,##0.000\)"/>
    <numFmt numFmtId="179" formatCode="[$-409]h:mm:ss\ AM/PM"/>
  </numFmts>
  <fonts count="31">
    <font>
      <sz val="10"/>
      <color indexed="8"/>
      <name val="MS Sans Serif"/>
      <family val="0"/>
    </font>
    <font>
      <b/>
      <sz val="11.1"/>
      <color indexed="8"/>
      <name val=".VnTime"/>
      <family val="0"/>
    </font>
    <font>
      <b/>
      <sz val="14.05"/>
      <color indexed="8"/>
      <name val=".VnTimeH"/>
      <family val="0"/>
    </font>
    <font>
      <sz val="11.95"/>
      <color indexed="8"/>
      <name val=".VnTime"/>
      <family val="0"/>
    </font>
    <font>
      <sz val="8"/>
      <name val="MS Sans Serif"/>
      <family val="0"/>
    </font>
    <font>
      <i/>
      <sz val="12"/>
      <color indexed="8"/>
      <name val=".VnTime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.VnTime"/>
      <family val="2"/>
    </font>
    <font>
      <b/>
      <sz val="11.95"/>
      <color indexed="8"/>
      <name val=".VnTime"/>
      <family val="2"/>
    </font>
    <font>
      <b/>
      <sz val="10"/>
      <color indexed="8"/>
      <name val=".VnTime"/>
      <family val="0"/>
    </font>
    <font>
      <b/>
      <sz val="10"/>
      <color indexed="8"/>
      <name val="MS Sans Serif"/>
      <family val="0"/>
    </font>
    <font>
      <sz val="8.5"/>
      <color indexed="8"/>
      <name val="MS Sans Serif"/>
      <family val="0"/>
    </font>
    <font>
      <sz val="8.5"/>
      <color indexed="8"/>
      <name val=".VnTime"/>
      <family val="2"/>
    </font>
    <font>
      <b/>
      <sz val="12"/>
      <color indexed="8"/>
      <name val=".VnTime"/>
      <family val="2"/>
    </font>
    <font>
      <b/>
      <sz val="8.5"/>
      <color indexed="8"/>
      <name val=".VnTime"/>
      <family val="2"/>
    </font>
    <font>
      <sz val="12"/>
      <color indexed="8"/>
      <name val="MS Sans Serif"/>
      <family val="0"/>
    </font>
    <font>
      <i/>
      <sz val="10"/>
      <color indexed="8"/>
      <name val=".VnTime"/>
      <family val="2"/>
    </font>
    <font>
      <sz val="12"/>
      <color indexed="8"/>
      <name val=".VnTime"/>
      <family val="2"/>
    </font>
    <font>
      <b/>
      <sz val="16"/>
      <color indexed="8"/>
      <name val=".VnTimeH"/>
      <family val="0"/>
    </font>
    <font>
      <b/>
      <sz val="12"/>
      <color indexed="8"/>
      <name val="MS Sans Serif"/>
      <family val="0"/>
    </font>
    <font>
      <b/>
      <i/>
      <sz val="10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indexed="8"/>
      <name val=".VnTimeH"/>
      <family val="0"/>
    </font>
    <font>
      <sz val="13"/>
      <color indexed="8"/>
      <name val="MS Sans Serif"/>
      <family val="0"/>
    </font>
    <font>
      <b/>
      <sz val="10"/>
      <color indexed="8"/>
      <name val=".VnTimeH"/>
      <family val="2"/>
    </font>
    <font>
      <b/>
      <sz val="13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i/>
      <sz val="12"/>
      <color indexed="8"/>
      <name val="MS Sans Serif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horizontal="right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8" fillId="0" borderId="0" xfId="0" applyFont="1" applyAlignment="1">
      <alignment/>
    </xf>
    <xf numFmtId="37" fontId="0" fillId="0" borderId="0" xfId="0" applyNumberFormat="1" applyFont="1" applyFill="1" applyBorder="1" applyAlignment="1" applyProtection="1">
      <alignment horizontal="center" vertical="center" wrapText="1"/>
      <protection/>
    </xf>
    <xf numFmtId="37" fontId="0" fillId="0" borderId="0" xfId="0" applyNumberForma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>
      <alignment horizontal="right" vertical="center"/>
    </xf>
    <xf numFmtId="37" fontId="10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37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37" fontId="14" fillId="0" borderId="2" xfId="0" applyNumberFormat="1" applyFont="1" applyBorder="1" applyAlignment="1">
      <alignment horizontal="center" vertical="center"/>
    </xf>
    <xf numFmtId="37" fontId="14" fillId="0" borderId="3" xfId="0" applyNumberFormat="1" applyFont="1" applyBorder="1" applyAlignment="1">
      <alignment horizontal="center" vertical="center" wrapText="1"/>
    </xf>
    <xf numFmtId="37" fontId="14" fillId="0" borderId="4" xfId="0" applyNumberFormat="1" applyFont="1" applyBorder="1" applyAlignment="1">
      <alignment horizontal="center" vertical="center"/>
    </xf>
    <xf numFmtId="37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37" fontId="14" fillId="0" borderId="11" xfId="0" applyNumberFormat="1" applyFont="1" applyBorder="1" applyAlignment="1">
      <alignment horizontal="center" vertical="center" wrapText="1"/>
    </xf>
    <xf numFmtId="37" fontId="26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37" fontId="14" fillId="0" borderId="0" xfId="0" applyNumberFormat="1" applyFont="1" applyAlignment="1">
      <alignment vertical="center"/>
    </xf>
    <xf numFmtId="37" fontId="13" fillId="0" borderId="0" xfId="0" applyNumberFormat="1" applyFont="1" applyAlignment="1">
      <alignment/>
    </xf>
    <xf numFmtId="0" fontId="22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37" fontId="14" fillId="0" borderId="12" xfId="0" applyNumberFormat="1" applyFont="1" applyBorder="1" applyAlignment="1">
      <alignment horizontal="left" vertical="center"/>
    </xf>
    <xf numFmtId="37" fontId="28" fillId="0" borderId="13" xfId="0" applyNumberFormat="1" applyFont="1" applyBorder="1" applyAlignment="1">
      <alignment horizontal="right" vertical="center"/>
    </xf>
    <xf numFmtId="37" fontId="28" fillId="0" borderId="14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center"/>
    </xf>
    <xf numFmtId="37" fontId="18" fillId="0" borderId="15" xfId="0" applyNumberFormat="1" applyFont="1" applyBorder="1" applyAlignment="1">
      <alignment horizontal="left" vertical="center"/>
    </xf>
    <xf numFmtId="37" fontId="29" fillId="0" borderId="16" xfId="0" applyNumberFormat="1" applyFont="1" applyBorder="1" applyAlignment="1">
      <alignment horizontal="right" vertical="center"/>
    </xf>
    <xf numFmtId="37" fontId="29" fillId="0" borderId="17" xfId="0" applyNumberFormat="1" applyFont="1" applyBorder="1" applyAlignment="1">
      <alignment horizontal="right" vertical="center"/>
    </xf>
    <xf numFmtId="37" fontId="16" fillId="0" borderId="16" xfId="0" applyNumberFormat="1" applyFont="1" applyBorder="1" applyAlignment="1">
      <alignment horizontal="right"/>
    </xf>
    <xf numFmtId="37" fontId="16" fillId="0" borderId="17" xfId="0" applyNumberFormat="1" applyFont="1" applyBorder="1" applyAlignment="1">
      <alignment horizontal="right"/>
    </xf>
    <xf numFmtId="37" fontId="14" fillId="0" borderId="15" xfId="0" applyNumberFormat="1" applyFont="1" applyBorder="1" applyAlignment="1">
      <alignment horizontal="left" vertical="center"/>
    </xf>
    <xf numFmtId="37" fontId="28" fillId="0" borderId="16" xfId="0" applyNumberFormat="1" applyFont="1" applyBorder="1" applyAlignment="1">
      <alignment horizontal="right" vertical="center"/>
    </xf>
    <xf numFmtId="37" fontId="28" fillId="0" borderId="17" xfId="0" applyNumberFormat="1" applyFont="1" applyBorder="1" applyAlignment="1">
      <alignment horizontal="right" vertical="center"/>
    </xf>
    <xf numFmtId="37" fontId="18" fillId="0" borderId="15" xfId="0" applyNumberFormat="1" applyFont="1" applyBorder="1" applyAlignment="1" quotePrefix="1">
      <alignment horizontal="left" vertical="center"/>
    </xf>
    <xf numFmtId="37" fontId="29" fillId="0" borderId="18" xfId="0" applyNumberFormat="1" applyFont="1" applyBorder="1" applyAlignment="1">
      <alignment horizontal="right" vertical="center"/>
    </xf>
    <xf numFmtId="37" fontId="29" fillId="0" borderId="19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center"/>
    </xf>
    <xf numFmtId="37" fontId="22" fillId="0" borderId="21" xfId="0" applyNumberFormat="1" applyFont="1" applyBorder="1" applyAlignment="1">
      <alignment horizontal="left" vertical="center"/>
    </xf>
    <xf numFmtId="37" fontId="28" fillId="0" borderId="21" xfId="0" applyNumberFormat="1" applyFont="1" applyBorder="1" applyAlignment="1">
      <alignment/>
    </xf>
    <xf numFmtId="37" fontId="28" fillId="0" borderId="22" xfId="0" applyNumberFormat="1" applyFont="1" applyBorder="1" applyAlignment="1">
      <alignment/>
    </xf>
    <xf numFmtId="37" fontId="14" fillId="0" borderId="16" xfId="0" applyNumberFormat="1" applyFont="1" applyBorder="1" applyAlignment="1">
      <alignment horizontal="left" vertical="center"/>
    </xf>
    <xf numFmtId="37" fontId="28" fillId="0" borderId="13" xfId="0" applyNumberFormat="1" applyFont="1" applyFill="1" applyBorder="1" applyAlignment="1" applyProtection="1">
      <alignment vertical="center"/>
      <protection/>
    </xf>
    <xf numFmtId="37" fontId="28" fillId="0" borderId="23" xfId="0" applyNumberFormat="1" applyFont="1" applyBorder="1" applyAlignment="1">
      <alignment horizontal="right" vertical="center" wrapText="1"/>
    </xf>
    <xf numFmtId="37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horizontal="right"/>
    </xf>
    <xf numFmtId="0" fontId="18" fillId="0" borderId="16" xfId="0" applyFont="1" applyBorder="1" applyAlignment="1">
      <alignment horizontal="left" vertical="center"/>
    </xf>
    <xf numFmtId="37" fontId="29" fillId="0" borderId="16" xfId="0" applyNumberFormat="1" applyFont="1" applyFill="1" applyBorder="1" applyAlignment="1" applyProtection="1">
      <alignment vertical="center"/>
      <protection/>
    </xf>
    <xf numFmtId="37" fontId="29" fillId="0" borderId="17" xfId="0" applyNumberFormat="1" applyFont="1" applyBorder="1" applyAlignment="1">
      <alignment horizontal="right" vertical="center"/>
    </xf>
    <xf numFmtId="37" fontId="29" fillId="0" borderId="17" xfId="0" applyNumberFormat="1" applyFont="1" applyBorder="1" applyAlignment="1">
      <alignment horizontal="right"/>
    </xf>
    <xf numFmtId="0" fontId="14" fillId="0" borderId="16" xfId="0" applyFont="1" applyBorder="1" applyAlignment="1">
      <alignment horizontal="left" vertical="center"/>
    </xf>
    <xf numFmtId="37" fontId="28" fillId="0" borderId="16" xfId="0" applyNumberFormat="1" applyFont="1" applyFill="1" applyBorder="1" applyAlignment="1" applyProtection="1">
      <alignment vertical="center"/>
      <protection/>
    </xf>
    <xf numFmtId="0" fontId="27" fillId="0" borderId="16" xfId="0" applyFont="1" applyBorder="1" applyAlignment="1">
      <alignment horizontal="left" vertical="center"/>
    </xf>
    <xf numFmtId="37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8" fillId="0" borderId="16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27" fillId="0" borderId="6" xfId="0" applyFont="1" applyBorder="1" applyAlignment="1">
      <alignment horizontal="center"/>
    </xf>
    <xf numFmtId="37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0" fontId="18" fillId="0" borderId="24" xfId="0" applyFont="1" applyBorder="1" applyAlignment="1" quotePrefix="1">
      <alignment horizontal="left" vertical="center"/>
    </xf>
    <xf numFmtId="37" fontId="29" fillId="0" borderId="24" xfId="0" applyNumberFormat="1" applyFont="1" applyFill="1" applyBorder="1" applyAlignment="1" applyProtection="1">
      <alignment vertical="center"/>
      <protection/>
    </xf>
    <xf numFmtId="37" fontId="29" fillId="0" borderId="19" xfId="0" applyNumberFormat="1" applyFon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left" vertical="center"/>
    </xf>
    <xf numFmtId="37" fontId="28" fillId="0" borderId="26" xfId="0" applyNumberFormat="1" applyFont="1" applyFill="1" applyBorder="1" applyAlignment="1" applyProtection="1">
      <alignment vertical="center"/>
      <protection/>
    </xf>
    <xf numFmtId="37" fontId="28" fillId="0" borderId="27" xfId="0" applyNumberFormat="1" applyFont="1" applyBorder="1" applyAlignment="1">
      <alignment horizontal="right" vertical="center"/>
    </xf>
    <xf numFmtId="10" fontId="18" fillId="0" borderId="28" xfId="0" applyNumberFormat="1" applyFont="1" applyFill="1" applyBorder="1" applyAlignment="1" applyProtection="1">
      <alignment horizontal="right" vertical="center"/>
      <protection/>
    </xf>
    <xf numFmtId="10" fontId="18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37" fontId="14" fillId="0" borderId="30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/>
    </xf>
    <xf numFmtId="37" fontId="18" fillId="0" borderId="32" xfId="0" applyNumberFormat="1" applyFont="1" applyBorder="1" applyAlignment="1">
      <alignment horizontal="right" vertical="center"/>
    </xf>
    <xf numFmtId="37" fontId="18" fillId="0" borderId="23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37" fontId="18" fillId="0" borderId="34" xfId="0" applyNumberFormat="1" applyFont="1" applyBorder="1" applyAlignment="1">
      <alignment horizontal="right" vertical="center"/>
    </xf>
    <xf numFmtId="37" fontId="18" fillId="0" borderId="35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3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37" fontId="14" fillId="0" borderId="0" xfId="0" applyNumberFormat="1" applyFont="1" applyAlignment="1">
      <alignment horizontal="center" vertical="center"/>
    </xf>
    <xf numFmtId="37" fontId="5" fillId="0" borderId="37" xfId="0" applyNumberFormat="1" applyFont="1" applyBorder="1" applyAlignment="1">
      <alignment horizontal="center"/>
    </xf>
    <xf numFmtId="3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37" fontId="10" fillId="0" borderId="36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58">
      <selection activeCell="C50" sqref="C50:D50"/>
    </sheetView>
  </sheetViews>
  <sheetFormatPr defaultColWidth="9.140625" defaultRowHeight="12.75"/>
  <cols>
    <col min="1" max="1" width="8.7109375" style="13" customWidth="1"/>
    <col min="2" max="2" width="42.421875" style="0" customWidth="1"/>
    <col min="3" max="3" width="19.28125" style="0" customWidth="1"/>
    <col min="4" max="4" width="19.28125" style="8" customWidth="1"/>
    <col min="5" max="5" width="20.8515625" style="7" customWidth="1"/>
  </cols>
  <sheetData>
    <row r="1" spans="1:2" ht="12.75">
      <c r="A1" s="103" t="s">
        <v>40</v>
      </c>
      <c r="B1" s="103"/>
    </row>
    <row r="2" spans="1:2" ht="14.25">
      <c r="A2" s="108" t="s">
        <v>36</v>
      </c>
      <c r="B2" s="108"/>
    </row>
    <row r="3" spans="1:5" s="11" customFormat="1" ht="18.75" customHeight="1">
      <c r="A3" s="106" t="s">
        <v>0</v>
      </c>
      <c r="B3" s="106"/>
      <c r="D3" s="14"/>
      <c r="E3" s="12"/>
    </row>
    <row r="4" spans="1:4" ht="27.75" customHeight="1">
      <c r="A4" s="109" t="s">
        <v>41</v>
      </c>
      <c r="B4" s="109"/>
      <c r="C4" s="109"/>
      <c r="D4" s="109"/>
    </row>
    <row r="5" spans="1:4" ht="12.75" customHeight="1">
      <c r="A5" s="110" t="s">
        <v>7</v>
      </c>
      <c r="B5" s="110"/>
      <c r="C5" s="110"/>
      <c r="D5" s="110"/>
    </row>
    <row r="6" spans="1:5" s="17" customFormat="1" ht="18" thickBot="1">
      <c r="A6" s="104" t="s">
        <v>42</v>
      </c>
      <c r="B6" s="104"/>
      <c r="C6" s="105" t="s">
        <v>1</v>
      </c>
      <c r="D6" s="105"/>
      <c r="E6" s="20"/>
    </row>
    <row r="7" spans="1:5" s="17" customFormat="1" ht="20.25" customHeight="1" thickTop="1">
      <c r="A7" s="23" t="s">
        <v>73</v>
      </c>
      <c r="B7" s="24" t="s">
        <v>74</v>
      </c>
      <c r="C7" s="25" t="s">
        <v>27</v>
      </c>
      <c r="D7" s="26" t="s">
        <v>8</v>
      </c>
      <c r="E7" s="20"/>
    </row>
    <row r="8" spans="1:5" s="17" customFormat="1" ht="14.25" customHeight="1">
      <c r="A8" s="45" t="s">
        <v>2</v>
      </c>
      <c r="B8" s="46" t="s">
        <v>38</v>
      </c>
      <c r="C8" s="47">
        <f>SUM(C9:C13)</f>
        <v>469862408034</v>
      </c>
      <c r="D8" s="48">
        <f>SUM(D9:D13)</f>
        <v>688505884334</v>
      </c>
      <c r="E8" s="20"/>
    </row>
    <row r="9" spans="1:5" s="17" customFormat="1" ht="14.25" customHeight="1">
      <c r="A9" s="49">
        <v>1</v>
      </c>
      <c r="B9" s="50" t="s">
        <v>12</v>
      </c>
      <c r="C9" s="51">
        <v>37126322527</v>
      </c>
      <c r="D9" s="52">
        <v>16770871783</v>
      </c>
      <c r="E9" s="20"/>
    </row>
    <row r="10" spans="1:5" s="17" customFormat="1" ht="14.25" customHeight="1">
      <c r="A10" s="49">
        <v>2</v>
      </c>
      <c r="B10" s="50" t="s">
        <v>13</v>
      </c>
      <c r="C10" s="53">
        <v>75000000000</v>
      </c>
      <c r="D10" s="54">
        <v>0</v>
      </c>
      <c r="E10" s="20"/>
    </row>
    <row r="11" spans="1:5" s="17" customFormat="1" ht="14.25" customHeight="1">
      <c r="A11" s="49">
        <v>3</v>
      </c>
      <c r="B11" s="50" t="s">
        <v>14</v>
      </c>
      <c r="C11" s="51">
        <v>219865425709</v>
      </c>
      <c r="D11" s="52">
        <v>222758626997</v>
      </c>
      <c r="E11" s="20"/>
    </row>
    <row r="12" spans="1:5" s="17" customFormat="1" ht="14.25" customHeight="1">
      <c r="A12" s="49">
        <v>4</v>
      </c>
      <c r="B12" s="50" t="s">
        <v>15</v>
      </c>
      <c r="C12" s="51">
        <v>113242531190</v>
      </c>
      <c r="D12" s="52">
        <v>379716713606</v>
      </c>
      <c r="E12" s="20"/>
    </row>
    <row r="13" spans="1:5" s="17" customFormat="1" ht="14.25" customHeight="1">
      <c r="A13" s="49">
        <v>5</v>
      </c>
      <c r="B13" s="50" t="s">
        <v>16</v>
      </c>
      <c r="C13" s="51">
        <v>24628128608</v>
      </c>
      <c r="D13" s="52">
        <v>69259671948</v>
      </c>
      <c r="E13" s="20"/>
    </row>
    <row r="14" spans="1:5" s="17" customFormat="1" ht="14.25" customHeight="1">
      <c r="A14" s="45" t="s">
        <v>3</v>
      </c>
      <c r="B14" s="55" t="s">
        <v>17</v>
      </c>
      <c r="C14" s="56">
        <f>C15+C16+C21+C22+C23</f>
        <v>20128419787</v>
      </c>
      <c r="D14" s="57">
        <f>D15+D16+D21+D22+D23</f>
        <v>105806525258</v>
      </c>
      <c r="E14" s="20"/>
    </row>
    <row r="15" spans="1:5" s="17" customFormat="1" ht="14.25" customHeight="1">
      <c r="A15" s="49">
        <v>1</v>
      </c>
      <c r="B15" s="50" t="s">
        <v>18</v>
      </c>
      <c r="C15" s="53">
        <v>0</v>
      </c>
      <c r="D15" s="54">
        <v>0</v>
      </c>
      <c r="E15" s="20"/>
    </row>
    <row r="16" spans="1:5" s="17" customFormat="1" ht="14.25" customHeight="1">
      <c r="A16" s="49">
        <v>2</v>
      </c>
      <c r="B16" s="50" t="s">
        <v>19</v>
      </c>
      <c r="C16" s="51">
        <v>6011019215</v>
      </c>
      <c r="D16" s="52">
        <f>SUM(D17:D20)</f>
        <v>28253740049</v>
      </c>
      <c r="E16" s="20"/>
    </row>
    <row r="17" spans="1:5" s="17" customFormat="1" ht="14.25" customHeight="1">
      <c r="A17" s="49"/>
      <c r="B17" s="58" t="s">
        <v>20</v>
      </c>
      <c r="C17" s="51">
        <v>5179961621</v>
      </c>
      <c r="D17" s="52">
        <v>5711502482</v>
      </c>
      <c r="E17" s="20"/>
    </row>
    <row r="18" spans="1:5" s="17" customFormat="1" ht="14.25" customHeight="1">
      <c r="A18" s="49"/>
      <c r="B18" s="58" t="s">
        <v>21</v>
      </c>
      <c r="C18" s="51">
        <v>56923938</v>
      </c>
      <c r="D18" s="52">
        <v>53761497</v>
      </c>
      <c r="E18" s="20"/>
    </row>
    <row r="19" spans="1:5" s="17" customFormat="1" ht="14.25" customHeight="1">
      <c r="A19" s="49"/>
      <c r="B19" s="58" t="s">
        <v>22</v>
      </c>
      <c r="C19" s="51"/>
      <c r="D19" s="52"/>
      <c r="E19" s="20"/>
    </row>
    <row r="20" spans="1:5" s="17" customFormat="1" ht="14.25" customHeight="1">
      <c r="A20" s="49"/>
      <c r="B20" s="58" t="s">
        <v>23</v>
      </c>
      <c r="C20" s="51">
        <v>774133656</v>
      </c>
      <c r="D20" s="52">
        <v>22488476070</v>
      </c>
      <c r="E20" s="20"/>
    </row>
    <row r="21" spans="1:5" s="17" customFormat="1" ht="14.25" customHeight="1">
      <c r="A21" s="49">
        <v>3</v>
      </c>
      <c r="B21" s="50" t="s">
        <v>24</v>
      </c>
      <c r="C21" s="53"/>
      <c r="D21" s="54"/>
      <c r="E21" s="20"/>
    </row>
    <row r="22" spans="1:5" s="17" customFormat="1" ht="14.25" customHeight="1">
      <c r="A22" s="49">
        <v>4</v>
      </c>
      <c r="B22" s="50" t="s">
        <v>25</v>
      </c>
      <c r="C22" s="51">
        <v>11028000000</v>
      </c>
      <c r="D22" s="52">
        <v>71890000000</v>
      </c>
      <c r="E22" s="20"/>
    </row>
    <row r="23" spans="1:5" s="17" customFormat="1" ht="14.25" customHeight="1">
      <c r="A23" s="49">
        <v>5</v>
      </c>
      <c r="B23" s="50" t="s">
        <v>26</v>
      </c>
      <c r="C23" s="59">
        <v>3089400572</v>
      </c>
      <c r="D23" s="60">
        <v>5662785209</v>
      </c>
      <c r="E23" s="20"/>
    </row>
    <row r="24" spans="1:5" s="17" customFormat="1" ht="15.75" customHeight="1">
      <c r="A24" s="61" t="s">
        <v>62</v>
      </c>
      <c r="B24" s="62" t="s">
        <v>4</v>
      </c>
      <c r="C24" s="63">
        <f>C8+C14</f>
        <v>489990827821</v>
      </c>
      <c r="D24" s="64">
        <f>D8+D14</f>
        <v>794312409592</v>
      </c>
      <c r="E24" s="20"/>
    </row>
    <row r="25" spans="1:5" s="69" customFormat="1" ht="17.25" customHeight="1">
      <c r="A25" s="45" t="s">
        <v>10</v>
      </c>
      <c r="B25" s="65" t="s">
        <v>28</v>
      </c>
      <c r="C25" s="66">
        <f>C26+C27</f>
        <v>357341261831</v>
      </c>
      <c r="D25" s="67">
        <f>D26+D27</f>
        <v>659187602858</v>
      </c>
      <c r="E25" s="68"/>
    </row>
    <row r="26" spans="1:5" s="17" customFormat="1" ht="16.5" customHeight="1">
      <c r="A26" s="49">
        <v>1</v>
      </c>
      <c r="B26" s="70" t="s">
        <v>29</v>
      </c>
      <c r="C26" s="71">
        <v>357341261831</v>
      </c>
      <c r="D26" s="72">
        <v>659187602858</v>
      </c>
      <c r="E26" s="20"/>
    </row>
    <row r="27" spans="1:5" s="17" customFormat="1" ht="16.5" customHeight="1">
      <c r="A27" s="49">
        <v>2</v>
      </c>
      <c r="B27" s="70" t="s">
        <v>30</v>
      </c>
      <c r="C27" s="71">
        <v>0</v>
      </c>
      <c r="D27" s="73">
        <v>0</v>
      </c>
      <c r="E27" s="20"/>
    </row>
    <row r="28" spans="1:5" s="17" customFormat="1" ht="15" customHeight="1">
      <c r="A28" s="45" t="s">
        <v>11</v>
      </c>
      <c r="B28" s="74" t="s">
        <v>31</v>
      </c>
      <c r="C28" s="75">
        <f>C29+C39</f>
        <v>132649565990</v>
      </c>
      <c r="D28" s="57">
        <f>D29+D39</f>
        <v>135124806734</v>
      </c>
      <c r="E28" s="20"/>
    </row>
    <row r="29" spans="1:5" s="78" customFormat="1" ht="15" customHeight="1">
      <c r="A29" s="45">
        <v>1</v>
      </c>
      <c r="B29" s="76" t="s">
        <v>31</v>
      </c>
      <c r="C29" s="71">
        <v>131669935585</v>
      </c>
      <c r="D29" s="57">
        <f>SUM(D30:D38)</f>
        <v>134228176329</v>
      </c>
      <c r="E29" s="77"/>
    </row>
    <row r="30" spans="1:5" s="17" customFormat="1" ht="15.75" customHeight="1">
      <c r="A30" s="45"/>
      <c r="B30" s="79" t="s">
        <v>63</v>
      </c>
      <c r="C30" s="71">
        <v>100000000000</v>
      </c>
      <c r="D30" s="72">
        <v>100000000000</v>
      </c>
      <c r="E30" s="20"/>
    </row>
    <row r="31" spans="1:5" s="17" customFormat="1" ht="15.75" customHeight="1">
      <c r="A31" s="45"/>
      <c r="B31" s="79" t="s">
        <v>64</v>
      </c>
      <c r="C31" s="71">
        <v>16000000000</v>
      </c>
      <c r="D31" s="72">
        <v>16000000000</v>
      </c>
      <c r="E31" s="20"/>
    </row>
    <row r="32" spans="1:5" s="17" customFormat="1" ht="15.75" customHeight="1">
      <c r="A32" s="45"/>
      <c r="B32" s="79" t="s">
        <v>65</v>
      </c>
      <c r="C32" s="71"/>
      <c r="D32" s="73"/>
      <c r="E32" s="20"/>
    </row>
    <row r="33" spans="1:5" s="17" customFormat="1" ht="15.75" customHeight="1">
      <c r="A33" s="45"/>
      <c r="B33" s="79" t="s">
        <v>66</v>
      </c>
      <c r="C33" s="71"/>
      <c r="D33" s="73"/>
      <c r="E33" s="20"/>
    </row>
    <row r="34" spans="1:5" s="17" customFormat="1" ht="15.75" customHeight="1">
      <c r="A34" s="45"/>
      <c r="B34" s="79" t="s">
        <v>67</v>
      </c>
      <c r="C34" s="71"/>
      <c r="D34" s="73"/>
      <c r="E34" s="20"/>
    </row>
    <row r="35" spans="1:5" s="17" customFormat="1" ht="15.75" customHeight="1">
      <c r="A35" s="45"/>
      <c r="B35" s="79" t="s">
        <v>68</v>
      </c>
      <c r="C35" s="71"/>
      <c r="D35" s="73"/>
      <c r="E35" s="20"/>
    </row>
    <row r="36" spans="1:5" s="17" customFormat="1" ht="15.75" customHeight="1">
      <c r="A36" s="45"/>
      <c r="B36" s="79" t="s">
        <v>69</v>
      </c>
      <c r="C36" s="71">
        <f>4426883074+2951255383</f>
        <v>7378138457</v>
      </c>
      <c r="D36" s="72">
        <f>4426883074+2951255383</f>
        <v>7378138457</v>
      </c>
      <c r="E36" s="20"/>
    </row>
    <row r="37" spans="1:5" s="17" customFormat="1" ht="15.75" customHeight="1">
      <c r="A37" s="45"/>
      <c r="B37" s="80" t="s">
        <v>70</v>
      </c>
      <c r="C37" s="71">
        <v>8291797128</v>
      </c>
      <c r="D37" s="72">
        <v>10850037872</v>
      </c>
      <c r="E37" s="20"/>
    </row>
    <row r="38" spans="1:5" s="17" customFormat="1" ht="15.75" customHeight="1">
      <c r="A38" s="45"/>
      <c r="B38" s="79" t="s">
        <v>71</v>
      </c>
      <c r="C38" s="71"/>
      <c r="D38" s="73"/>
      <c r="E38" s="20"/>
    </row>
    <row r="39" spans="1:5" s="83" customFormat="1" ht="15.75" customHeight="1">
      <c r="A39" s="81">
        <v>2</v>
      </c>
      <c r="B39" s="76" t="s">
        <v>32</v>
      </c>
      <c r="C39" s="75">
        <f>SUM(C40:C42)</f>
        <v>979630405</v>
      </c>
      <c r="D39" s="57">
        <f>SUM(D40:D42)</f>
        <v>896630405</v>
      </c>
      <c r="E39" s="82"/>
    </row>
    <row r="40" spans="1:5" s="17" customFormat="1" ht="15.75" customHeight="1">
      <c r="A40" s="45"/>
      <c r="B40" s="79" t="s">
        <v>34</v>
      </c>
      <c r="C40" s="71">
        <v>979630405</v>
      </c>
      <c r="D40" s="72">
        <v>896630405</v>
      </c>
      <c r="E40" s="20"/>
    </row>
    <row r="41" spans="1:5" s="17" customFormat="1" ht="15.75" customHeight="1">
      <c r="A41" s="45"/>
      <c r="B41" s="79" t="s">
        <v>33</v>
      </c>
      <c r="C41" s="71"/>
      <c r="D41" s="73"/>
      <c r="E41" s="20"/>
    </row>
    <row r="42" spans="1:5" s="17" customFormat="1" ht="15.75" customHeight="1">
      <c r="A42" s="84"/>
      <c r="B42" s="85" t="s">
        <v>35</v>
      </c>
      <c r="C42" s="86"/>
      <c r="D42" s="87"/>
      <c r="E42" s="20"/>
    </row>
    <row r="43" spans="1:5" s="17" customFormat="1" ht="20.25" customHeight="1" thickBot="1">
      <c r="A43" s="88" t="s">
        <v>72</v>
      </c>
      <c r="B43" s="89" t="s">
        <v>5</v>
      </c>
      <c r="C43" s="90">
        <f>C25+C28</f>
        <v>489990827821</v>
      </c>
      <c r="D43" s="91">
        <f>D25+D28</f>
        <v>794312409592</v>
      </c>
      <c r="E43" s="20"/>
    </row>
    <row r="44" spans="3:4" ht="15" customHeight="1" thickTop="1">
      <c r="C44" s="107" t="s">
        <v>84</v>
      </c>
      <c r="D44" s="107"/>
    </row>
    <row r="45" spans="1:5" s="28" customFormat="1" ht="21.75" customHeight="1">
      <c r="A45" s="106" t="s">
        <v>82</v>
      </c>
      <c r="B45" s="106"/>
      <c r="C45" s="106" t="s">
        <v>77</v>
      </c>
      <c r="D45" s="106"/>
      <c r="E45" s="27"/>
    </row>
    <row r="50" spans="1:5" s="44" customFormat="1" ht="15.75">
      <c r="A50" s="111" t="s">
        <v>79</v>
      </c>
      <c r="B50" s="111"/>
      <c r="C50" s="111" t="s">
        <v>78</v>
      </c>
      <c r="D50" s="111"/>
      <c r="E50" s="43"/>
    </row>
  </sheetData>
  <mergeCells count="12">
    <mergeCell ref="A50:B50"/>
    <mergeCell ref="C50:D50"/>
    <mergeCell ref="A1:B1"/>
    <mergeCell ref="A6:B6"/>
    <mergeCell ref="C6:D6"/>
    <mergeCell ref="A45:B45"/>
    <mergeCell ref="C44:D44"/>
    <mergeCell ref="C45:D45"/>
    <mergeCell ref="A2:B2"/>
    <mergeCell ref="A3:B3"/>
    <mergeCell ref="A4:D4"/>
    <mergeCell ref="A5:D5"/>
  </mergeCells>
  <printOptions/>
  <pageMargins left="1.29" right="0.2" top="0.2" bottom="0.2" header="0.2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7.7109375" style="18" customWidth="1"/>
    <col min="2" max="2" width="45.140625" style="11" customWidth="1"/>
    <col min="3" max="3" width="17.8515625" style="15" customWidth="1"/>
    <col min="4" max="4" width="19.140625" style="16" customWidth="1"/>
    <col min="5" max="6" width="15.28125" style="9" customWidth="1"/>
  </cols>
  <sheetData>
    <row r="1" spans="1:4" s="19" customFormat="1" ht="24" customHeight="1">
      <c r="A1" s="108" t="s">
        <v>36</v>
      </c>
      <c r="B1" s="108"/>
      <c r="C1" s="15"/>
      <c r="D1" s="15"/>
    </row>
    <row r="2" spans="1:4" s="19" customFormat="1" ht="16.5" customHeight="1">
      <c r="A2" s="106" t="s">
        <v>0</v>
      </c>
      <c r="B2" s="106"/>
      <c r="C2" s="15"/>
      <c r="D2" s="15"/>
    </row>
    <row r="3" ht="15">
      <c r="B3" s="94"/>
    </row>
    <row r="4" spans="1:4" s="22" customFormat="1" ht="23.25" customHeight="1">
      <c r="A4" s="21" t="s">
        <v>43</v>
      </c>
      <c r="B4" s="21"/>
      <c r="C4" s="38"/>
      <c r="D4" s="38"/>
    </row>
    <row r="5" spans="1:4" s="39" customFormat="1" ht="21" customHeight="1">
      <c r="A5" s="117" t="s">
        <v>81</v>
      </c>
      <c r="B5" s="117"/>
      <c r="C5" s="40"/>
      <c r="D5" s="40"/>
    </row>
    <row r="6" spans="3:4" ht="15.75" customHeight="1" thickBot="1">
      <c r="C6" s="118" t="s">
        <v>1</v>
      </c>
      <c r="D6" s="118"/>
    </row>
    <row r="7" spans="1:4" s="17" customFormat="1" ht="36" customHeight="1" thickTop="1">
      <c r="A7" s="23" t="s">
        <v>9</v>
      </c>
      <c r="B7" s="36" t="s">
        <v>6</v>
      </c>
      <c r="C7" s="95" t="s">
        <v>37</v>
      </c>
      <c r="D7" s="37" t="s">
        <v>76</v>
      </c>
    </row>
    <row r="8" spans="1:4" s="17" customFormat="1" ht="21.75" customHeight="1">
      <c r="A8" s="29">
        <v>1</v>
      </c>
      <c r="B8" s="96" t="s">
        <v>44</v>
      </c>
      <c r="C8" s="97">
        <v>191710235300</v>
      </c>
      <c r="D8" s="98">
        <v>294480232149</v>
      </c>
    </row>
    <row r="9" spans="1:4" s="17" customFormat="1" ht="21.75" customHeight="1">
      <c r="A9" s="30">
        <v>2</v>
      </c>
      <c r="B9" s="99" t="s">
        <v>45</v>
      </c>
      <c r="C9" s="97">
        <v>0</v>
      </c>
      <c r="D9" s="98">
        <v>0</v>
      </c>
    </row>
    <row r="10" spans="1:4" s="17" customFormat="1" ht="21.75" customHeight="1">
      <c r="A10" s="30">
        <v>3</v>
      </c>
      <c r="B10" s="99" t="s">
        <v>46</v>
      </c>
      <c r="C10" s="97">
        <f>191710235300-C9</f>
        <v>191710235300</v>
      </c>
      <c r="D10" s="98">
        <f>D8-D9</f>
        <v>294480232149</v>
      </c>
    </row>
    <row r="11" spans="1:4" s="17" customFormat="1" ht="21.75" customHeight="1">
      <c r="A11" s="30">
        <v>4</v>
      </c>
      <c r="B11" s="99" t="s">
        <v>47</v>
      </c>
      <c r="C11" s="97">
        <v>185996522706</v>
      </c>
      <c r="D11" s="98">
        <v>271557119963</v>
      </c>
    </row>
    <row r="12" spans="1:4" s="17" customFormat="1" ht="21.75" customHeight="1">
      <c r="A12" s="30">
        <v>5</v>
      </c>
      <c r="B12" s="99" t="s">
        <v>48</v>
      </c>
      <c r="C12" s="97">
        <f>C10-C11</f>
        <v>5713712594</v>
      </c>
      <c r="D12" s="98">
        <f>D10-D11</f>
        <v>22923112186</v>
      </c>
    </row>
    <row r="13" spans="1:4" s="17" customFormat="1" ht="21.75" customHeight="1">
      <c r="A13" s="30">
        <v>6</v>
      </c>
      <c r="B13" s="99" t="s">
        <v>49</v>
      </c>
      <c r="C13" s="97">
        <v>1061888670</v>
      </c>
      <c r="D13" s="98">
        <v>1380905874</v>
      </c>
    </row>
    <row r="14" spans="1:4" s="17" customFormat="1" ht="21.75" customHeight="1">
      <c r="A14" s="30">
        <v>7</v>
      </c>
      <c r="B14" s="99" t="s">
        <v>50</v>
      </c>
      <c r="C14" s="97">
        <v>0</v>
      </c>
      <c r="D14" s="98">
        <v>3097168743</v>
      </c>
    </row>
    <row r="15" spans="1:4" s="17" customFormat="1" ht="21.75" customHeight="1">
      <c r="A15" s="30">
        <v>8</v>
      </c>
      <c r="B15" s="99" t="s">
        <v>51</v>
      </c>
      <c r="C15" s="97">
        <v>796657362</v>
      </c>
      <c r="D15" s="98">
        <v>1784047105</v>
      </c>
    </row>
    <row r="16" spans="1:4" s="17" customFormat="1" ht="21.75" customHeight="1">
      <c r="A16" s="30">
        <v>9</v>
      </c>
      <c r="B16" s="99" t="s">
        <v>52</v>
      </c>
      <c r="C16" s="97">
        <f>3101536054-5500</f>
        <v>3101530554</v>
      </c>
      <c r="D16" s="98">
        <f>8246097683-5500</f>
        <v>8246092183</v>
      </c>
    </row>
    <row r="17" spans="1:4" s="17" customFormat="1" ht="21.75" customHeight="1">
      <c r="A17" s="30">
        <v>10</v>
      </c>
      <c r="B17" s="99" t="s">
        <v>53</v>
      </c>
      <c r="C17" s="97">
        <f>C12+C13-C15-C16</f>
        <v>2877413348</v>
      </c>
      <c r="D17" s="98">
        <f>D12+D13-D14-D15-D16</f>
        <v>11176710029</v>
      </c>
    </row>
    <row r="18" spans="1:4" s="17" customFormat="1" ht="21.75" customHeight="1">
      <c r="A18" s="30">
        <v>11</v>
      </c>
      <c r="B18" s="99" t="s">
        <v>54</v>
      </c>
      <c r="C18" s="97">
        <v>3900287016</v>
      </c>
      <c r="D18" s="98">
        <v>3903787016</v>
      </c>
    </row>
    <row r="19" spans="1:4" s="17" customFormat="1" ht="21.75" customHeight="1">
      <c r="A19" s="30">
        <v>12</v>
      </c>
      <c r="B19" s="99" t="s">
        <v>55</v>
      </c>
      <c r="C19" s="97">
        <v>0</v>
      </c>
      <c r="D19" s="98">
        <v>11000000</v>
      </c>
    </row>
    <row r="20" spans="1:4" s="17" customFormat="1" ht="21.75" customHeight="1">
      <c r="A20" s="30">
        <v>13</v>
      </c>
      <c r="B20" s="99" t="s">
        <v>56</v>
      </c>
      <c r="C20" s="97">
        <f>C18-C19</f>
        <v>3900287016</v>
      </c>
      <c r="D20" s="98">
        <f>D18-D19</f>
        <v>3892787016</v>
      </c>
    </row>
    <row r="21" spans="1:4" s="17" customFormat="1" ht="21.75" customHeight="1">
      <c r="A21" s="30">
        <v>14</v>
      </c>
      <c r="B21" s="99" t="s">
        <v>57</v>
      </c>
      <c r="C21" s="97">
        <f>C17+C20</f>
        <v>6777700364</v>
      </c>
      <c r="D21" s="98">
        <f>D17+D20</f>
        <v>15069497045</v>
      </c>
    </row>
    <row r="22" spans="1:4" s="17" customFormat="1" ht="21.75" customHeight="1">
      <c r="A22" s="30">
        <v>15</v>
      </c>
      <c r="B22" s="99" t="s">
        <v>58</v>
      </c>
      <c r="C22" s="97">
        <f>C21*28%</f>
        <v>1897756101.92</v>
      </c>
      <c r="D22" s="98">
        <f>28%*D21</f>
        <v>4219459172.6000004</v>
      </c>
    </row>
    <row r="23" spans="1:4" s="17" customFormat="1" ht="21.75" customHeight="1">
      <c r="A23" s="31">
        <v>16</v>
      </c>
      <c r="B23" s="99" t="s">
        <v>59</v>
      </c>
      <c r="C23" s="97">
        <f>C21-C22</f>
        <v>4879944262.08</v>
      </c>
      <c r="D23" s="98">
        <f>D21-D22</f>
        <v>10850037872.4</v>
      </c>
    </row>
    <row r="24" spans="1:4" s="17" customFormat="1" ht="21.75" customHeight="1">
      <c r="A24" s="31">
        <v>17</v>
      </c>
      <c r="B24" s="100" t="s">
        <v>60</v>
      </c>
      <c r="C24" s="101">
        <v>487.994030208</v>
      </c>
      <c r="D24" s="102">
        <f>D23/10000000</f>
        <v>1085.00378724</v>
      </c>
    </row>
    <row r="25" spans="1:4" s="17" customFormat="1" ht="21.75" customHeight="1" thickBot="1">
      <c r="A25" s="32">
        <v>18</v>
      </c>
      <c r="B25" s="33" t="s">
        <v>61</v>
      </c>
      <c r="C25" s="92">
        <v>0.0487994030208</v>
      </c>
      <c r="D25" s="93">
        <f>D24/10000</f>
        <v>0.10850037872400001</v>
      </c>
    </row>
    <row r="26" spans="1:4" s="17" customFormat="1" ht="24" customHeight="1" thickTop="1">
      <c r="A26" s="34"/>
      <c r="B26" s="35"/>
      <c r="C26" s="114" t="s">
        <v>85</v>
      </c>
      <c r="D26" s="114"/>
    </row>
    <row r="27" spans="1:4" s="42" customFormat="1" ht="24.75" customHeight="1">
      <c r="A27" s="116" t="s">
        <v>83</v>
      </c>
      <c r="B27" s="116"/>
      <c r="C27" s="115" t="s">
        <v>39</v>
      </c>
      <c r="D27" s="115"/>
    </row>
    <row r="28" spans="1:6" s="6" customFormat="1" ht="12.75">
      <c r="A28" s="18"/>
      <c r="C28" s="15"/>
      <c r="D28" s="16"/>
      <c r="E28" s="10"/>
      <c r="F28" s="10"/>
    </row>
    <row r="29" spans="1:6" s="6" customFormat="1" ht="18" customHeight="1">
      <c r="A29" s="18"/>
      <c r="C29" s="15"/>
      <c r="D29" s="16"/>
      <c r="E29" s="10"/>
      <c r="F29" s="10"/>
    </row>
    <row r="30" spans="1:6" s="6" customFormat="1" ht="18" customHeight="1">
      <c r="A30" s="18"/>
      <c r="C30" s="15"/>
      <c r="D30" s="16"/>
      <c r="E30" s="41"/>
      <c r="F30" s="10"/>
    </row>
    <row r="31" spans="1:6" s="6" customFormat="1" ht="18" customHeight="1">
      <c r="A31" s="18"/>
      <c r="C31" s="15"/>
      <c r="D31" s="16"/>
      <c r="E31" s="10"/>
      <c r="F31" s="10"/>
    </row>
    <row r="32" spans="1:6" s="6" customFormat="1" ht="18" customHeight="1">
      <c r="A32" s="18"/>
      <c r="C32" s="15"/>
      <c r="D32" s="16"/>
      <c r="E32" s="10"/>
      <c r="F32" s="10"/>
    </row>
    <row r="33" spans="1:4" s="39" customFormat="1" ht="18" customHeight="1">
      <c r="A33" s="112" t="s">
        <v>80</v>
      </c>
      <c r="B33" s="112"/>
      <c r="C33" s="113" t="s">
        <v>75</v>
      </c>
      <c r="D33" s="113"/>
    </row>
    <row r="34" spans="1:6" s="6" customFormat="1" ht="18" customHeight="1">
      <c r="A34" s="18"/>
      <c r="C34" s="15"/>
      <c r="D34" s="16"/>
      <c r="E34" s="10"/>
      <c r="F34" s="10"/>
    </row>
    <row r="35" spans="1:6" s="6" customFormat="1" ht="18" customHeight="1">
      <c r="A35" s="18"/>
      <c r="C35" s="15"/>
      <c r="D35" s="16"/>
      <c r="E35" s="10"/>
      <c r="F35" s="10"/>
    </row>
    <row r="36" ht="18" customHeight="1"/>
  </sheetData>
  <mergeCells count="9">
    <mergeCell ref="A33:B33"/>
    <mergeCell ref="C33:D33"/>
    <mergeCell ref="A2:B2"/>
    <mergeCell ref="A1:B1"/>
    <mergeCell ref="C26:D26"/>
    <mergeCell ref="C27:D27"/>
    <mergeCell ref="A27:B27"/>
    <mergeCell ref="A5:B5"/>
    <mergeCell ref="C6:D6"/>
  </mergeCells>
  <printOptions/>
  <pageMargins left="1.05" right="0.21" top="0.34" bottom="0.79" header="0.2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buison</cp:lastModifiedBy>
  <cp:lastPrinted>2008-10-22T02:38:43Z</cp:lastPrinted>
  <dcterms:created xsi:type="dcterms:W3CDTF">2008-06-30T02:33:27Z</dcterms:created>
  <dcterms:modified xsi:type="dcterms:W3CDTF">2008-10-22T03:12:29Z</dcterms:modified>
  <cp:category/>
  <cp:version/>
  <cp:contentType/>
  <cp:contentStatus/>
</cp:coreProperties>
</file>